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main-jr-fs5\users$\israell\My Documents\מכרזים 2018\AEM\למירב לקראת פרסום\"/>
    </mc:Choice>
  </mc:AlternateContent>
  <bookViews>
    <workbookView xWindow="0" yWindow="0" windowWidth="20490" windowHeight="7800"/>
  </bookViews>
  <sheets>
    <sheet name="שער" sheetId="1" r:id="rId1"/>
    <sheet name="מחירון" sheetId="2" r:id="rId2"/>
    <sheet name="השוואת הצעות" sheetId="5" r:id="rId3"/>
  </sheets>
  <definedNames>
    <definedName name="_xlnm.Print_Area" localSheetId="1">מחירון!$A$1:$A$15</definedName>
    <definedName name="_xlnm.Print_Area" localSheetId="0">שער!$A$1:$M$16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5" l="1"/>
  <c r="G10" i="5" l="1"/>
  <c r="F10" i="5"/>
  <c r="E10" i="5"/>
  <c r="D10" i="5"/>
  <c r="G9" i="5"/>
  <c r="F9" i="5"/>
  <c r="E9" i="5"/>
  <c r="D9" i="5"/>
  <c r="G8" i="5"/>
  <c r="F8" i="5"/>
  <c r="E8" i="5"/>
  <c r="D8" i="5"/>
  <c r="C10" i="5"/>
  <c r="C9" i="5"/>
  <c r="G4" i="5" l="1"/>
  <c r="F4" i="5"/>
  <c r="E4" i="5"/>
  <c r="D4" i="5"/>
  <c r="C4" i="5"/>
  <c r="G7" i="5" l="1"/>
  <c r="F7" i="5"/>
  <c r="E7" i="5"/>
  <c r="D7" i="5"/>
  <c r="C7" i="5"/>
  <c r="C8" i="5" l="1"/>
  <c r="G5" i="5"/>
  <c r="F5" i="5"/>
  <c r="E5" i="5"/>
  <c r="D5" i="5"/>
  <c r="C5" i="5"/>
  <c r="D6" i="5" s="1"/>
  <c r="E6" i="5" l="1"/>
  <c r="E11" i="5" s="1"/>
  <c r="C11" i="5"/>
  <c r="D11" i="5"/>
  <c r="G6" i="5"/>
  <c r="G11" i="5" s="1"/>
  <c r="F6" i="5"/>
  <c r="F11" i="5" s="1"/>
  <c r="G13" i="5" l="1"/>
</calcChain>
</file>

<file path=xl/sharedStrings.xml><?xml version="1.0" encoding="utf-8"?>
<sst xmlns="http://schemas.openxmlformats.org/spreadsheetml/2006/main" count="39" uniqueCount="36">
  <si>
    <t>מזהה הפנייה לקבלת הצעות:</t>
  </si>
  <si>
    <t>נושא הפנייה לקבלת הצעות:</t>
  </si>
  <si>
    <t>תאריך:</t>
  </si>
  <si>
    <t>חותמת וחתימה:</t>
  </si>
  <si>
    <t>שם הגוף המציע:</t>
  </si>
  <si>
    <r>
      <t xml:space="preserve">מזהה הגוף המציע </t>
    </r>
    <r>
      <rPr>
        <sz val="10"/>
        <color theme="1"/>
        <rFont val="Arial"/>
        <family val="2"/>
        <scheme val="minor"/>
      </rPr>
      <t>(ח.פ/ח.צ/ע.מ וכדו')</t>
    </r>
  </si>
  <si>
    <r>
      <rPr>
        <sz val="20"/>
        <color theme="1"/>
        <rFont val="Arial"/>
        <family val="2"/>
        <scheme val="minor"/>
      </rPr>
      <t>מדינת ישראל</t>
    </r>
    <r>
      <rPr>
        <sz val="11"/>
        <color theme="1"/>
        <rFont val="Arial"/>
        <family val="2"/>
        <charset val="177"/>
        <scheme val="minor"/>
      </rPr>
      <t xml:space="preserve">
</t>
    </r>
    <r>
      <rPr>
        <b/>
        <sz val="22"/>
        <color theme="1"/>
        <rFont val="Arial"/>
        <family val="2"/>
        <scheme val="minor"/>
      </rPr>
      <t>משרד המשפטים</t>
    </r>
    <r>
      <rPr>
        <b/>
        <sz val="20"/>
        <color theme="1"/>
        <rFont val="Arial"/>
        <family val="2"/>
        <scheme val="minor"/>
      </rPr>
      <t xml:space="preserve">
</t>
    </r>
    <r>
      <rPr>
        <sz val="16"/>
        <color theme="1"/>
        <rFont val="Arial"/>
        <family val="2"/>
        <scheme val="minor"/>
      </rPr>
      <t>אגף מערכות מידע</t>
    </r>
  </si>
  <si>
    <t>רכיב</t>
  </si>
  <si>
    <t>עלות שעת מומחה מקומי</t>
  </si>
  <si>
    <t>ערך מוצע</t>
  </si>
  <si>
    <r>
      <rPr>
        <b/>
        <sz val="14"/>
        <color theme="1"/>
        <rFont val="Arial"/>
        <family val="2"/>
        <scheme val="minor"/>
      </rPr>
      <t>אחוז הנחה</t>
    </r>
    <r>
      <rPr>
        <sz val="14"/>
        <color theme="1"/>
        <rFont val="Arial"/>
        <family val="2"/>
        <charset val="177"/>
        <scheme val="minor"/>
      </rPr>
      <t xml:space="preserve"> לרכיבים משלימים למוצר Adobe Expirience Manager ממחירם העדכני במועד הרכישה</t>
    </r>
  </si>
  <si>
    <r>
      <t>עלות תחזוקה שנתית רישוי לרכיב משלים</t>
    </r>
    <r>
      <rPr>
        <b/>
        <sz val="14"/>
        <color theme="1"/>
        <rFont val="Arial"/>
        <family val="2"/>
        <scheme val="minor"/>
      </rPr>
      <t xml:space="preserve"> כאחוז </t>
    </r>
    <r>
      <rPr>
        <sz val="14"/>
        <color theme="1"/>
        <rFont val="Arial"/>
        <family val="2"/>
        <charset val="177"/>
        <scheme val="minor"/>
      </rPr>
      <t>ממחירו העדכני במועד הרכישה</t>
    </r>
  </si>
  <si>
    <r>
      <rPr>
        <b/>
        <sz val="14"/>
        <color theme="1"/>
        <rFont val="Arial"/>
        <family val="2"/>
        <scheme val="minor"/>
      </rPr>
      <t xml:space="preserve">אחוז הנחה </t>
    </r>
    <r>
      <rPr>
        <sz val="14"/>
        <color theme="1"/>
        <rFont val="Arial"/>
        <family val="2"/>
        <charset val="177"/>
        <scheme val="minor"/>
      </rPr>
      <t>לקורס מקוון ממחירו העדכני במועד הרכישה</t>
    </r>
  </si>
  <si>
    <t>שנה 1</t>
  </si>
  <si>
    <t>שנה 2</t>
  </si>
  <si>
    <t>שנה 3</t>
  </si>
  <si>
    <t>שנה 4</t>
  </si>
  <si>
    <t>שנה 5</t>
  </si>
  <si>
    <t>רכיבים משלימים למוצר Adobe Expirience Manager</t>
  </si>
  <si>
    <t>קורסים מקוונים</t>
  </si>
  <si>
    <t>תחזוקה שנתית רישוי לרכיבים משלימים</t>
  </si>
  <si>
    <t>שעות מומחה מקומי (100 שעות בשנה)</t>
  </si>
  <si>
    <t>רכיב נרכש</t>
  </si>
  <si>
    <t>סה"כ</t>
  </si>
  <si>
    <t>סה"כ עלות לצורך השוואת הצעות</t>
  </si>
  <si>
    <r>
      <t>תחזוקה שנתית לרישוי מוצר Adobe Expirience Manager</t>
    </r>
    <r>
      <rPr>
        <b/>
        <sz val="14"/>
        <color theme="1"/>
        <rFont val="Arial"/>
        <family val="2"/>
        <charset val="177"/>
        <scheme val="minor"/>
      </rPr>
      <t/>
    </r>
  </si>
  <si>
    <r>
      <rPr>
        <b/>
        <sz val="14"/>
        <color theme="1"/>
        <rFont val="Arial"/>
        <family val="2"/>
        <scheme val="minor"/>
      </rPr>
      <t xml:space="preserve">אחוז הנחה </t>
    </r>
    <r>
      <rPr>
        <sz val="14"/>
        <color theme="1"/>
        <rFont val="Arial"/>
        <family val="2"/>
        <scheme val="minor"/>
      </rPr>
      <t xml:space="preserve">על </t>
    </r>
    <r>
      <rPr>
        <sz val="14"/>
        <color theme="1"/>
        <rFont val="Arial"/>
        <family val="2"/>
        <charset val="177"/>
        <scheme val="minor"/>
      </rPr>
      <t>עלות שימוש שנתית לרישוי Adobe Expirience Manager</t>
    </r>
  </si>
  <si>
    <t>שעות מומחה מחוץ לישראל לתמיכה טלפונית (100 שעות בשנה)</t>
  </si>
  <si>
    <t>שעות מומחה מחוץ לישראל לתמיכה באתר המשרד (40 שעות בשנה)</t>
  </si>
  <si>
    <t>עלות שעת מומחה מחוץ לישראל לתמיכה טלפונית</t>
  </si>
  <si>
    <t>עלות שעת מומחה מחוץ לישראל באתר המשרד (פרק זמן של 5 ימי עבודה רצופים ו- 40 שעות)</t>
  </si>
  <si>
    <t>עלות חודש איחור בתשלום בגין שימוש שנתי ברישוי</t>
  </si>
  <si>
    <t>-</t>
  </si>
  <si>
    <t>תשלום בגין איחור בחידוש רישוי שימוש (הנחת עבודה של 3 חודשי איחור)</t>
  </si>
  <si>
    <t>66.2018</t>
  </si>
  <si>
    <t>מכרז פומבי 66.2018 תחזוקת רישוי, רכיבים משלימים, קורסים מקוונים ושירותי מומחה למוצר AEM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</si>
</sst>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[$$-409]#,##0.00"/>
  </numFmts>
  <fonts count="13" x14ac:knownFonts="1">
    <font>
      <sz val="11"/>
      <color theme="1"/>
      <name val="Arial"/>
      <family val="2"/>
      <charset val="177"/>
      <scheme val="minor"/>
    </font>
    <font>
      <sz val="16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Times New Roman"/>
      <family val="1"/>
    </font>
    <font>
      <sz val="11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EBD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Border="1"/>
    <xf numFmtId="0" fontId="6" fillId="2" borderId="0" xfId="0" applyFont="1" applyFill="1" applyBorder="1" applyAlignment="1">
      <alignment horizontal="center" vertical="top" wrapText="1" readingOrder="2"/>
    </xf>
    <xf numFmtId="0" fontId="0" fillId="2" borderId="0" xfId="0" applyFill="1" applyBorder="1" applyAlignment="1">
      <alignment vertical="top"/>
    </xf>
    <xf numFmtId="0" fontId="5" fillId="2" borderId="0" xfId="0" applyFont="1" applyFill="1" applyBorder="1" applyAlignment="1">
      <alignment horizontal="center" vertical="top" wrapText="1" readingOrder="2"/>
    </xf>
    <xf numFmtId="0" fontId="0" fillId="2" borderId="1" xfId="0" applyFill="1" applyBorder="1"/>
    <xf numFmtId="0" fontId="0" fillId="2" borderId="2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3" xfId="0" applyFill="1" applyBorder="1"/>
    <xf numFmtId="0" fontId="0" fillId="2" borderId="4" xfId="0" applyFill="1" applyBorder="1" applyAlignment="1">
      <alignment vertical="top"/>
    </xf>
    <xf numFmtId="0" fontId="0" fillId="2" borderId="4" xfId="0" applyFill="1" applyBorder="1"/>
    <xf numFmtId="0" fontId="0" fillId="2" borderId="9" xfId="0" applyFill="1" applyBorder="1"/>
    <xf numFmtId="0" fontId="0" fillId="0" borderId="0" xfId="0" applyBorder="1" applyAlignment="1">
      <alignment vertical="top"/>
    </xf>
    <xf numFmtId="0" fontId="0" fillId="2" borderId="7" xfId="0" applyFill="1" applyBorder="1" applyAlignment="1">
      <alignment vertical="top"/>
    </xf>
    <xf numFmtId="0" fontId="0" fillId="0" borderId="5" xfId="0" applyFill="1" applyBorder="1" applyAlignment="1" applyProtection="1">
      <alignment vertical="top"/>
      <protection locked="0"/>
    </xf>
    <xf numFmtId="0" fontId="0" fillId="2" borderId="8" xfId="0" applyFill="1" applyBorder="1" applyAlignment="1">
      <alignment vertical="top"/>
    </xf>
    <xf numFmtId="0" fontId="0" fillId="0" borderId="0" xfId="0" applyAlignment="1">
      <alignment vertical="top"/>
    </xf>
    <xf numFmtId="0" fontId="0" fillId="0" borderId="5" xfId="0" applyFill="1" applyBorder="1" applyAlignment="1" applyProtection="1">
      <alignment vertical="top" wrapText="1"/>
      <protection locked="0"/>
    </xf>
    <xf numFmtId="49" fontId="0" fillId="0" borderId="5" xfId="0" applyNumberFormat="1" applyFill="1" applyBorder="1" applyAlignment="1" applyProtection="1">
      <alignment horizontal="right" vertical="top"/>
      <protection locked="0"/>
    </xf>
    <xf numFmtId="0" fontId="8" fillId="0" borderId="0" xfId="0" applyFont="1" applyBorder="1" applyAlignment="1" applyProtection="1">
      <alignment vertical="top"/>
    </xf>
    <xf numFmtId="0" fontId="8" fillId="0" borderId="0" xfId="0" applyFont="1" applyAlignment="1" applyProtection="1">
      <alignment vertical="top"/>
    </xf>
    <xf numFmtId="0" fontId="8" fillId="0" borderId="0" xfId="0" applyFont="1" applyBorder="1" applyAlignment="1" applyProtection="1">
      <alignment vertical="center"/>
    </xf>
    <xf numFmtId="0" fontId="8" fillId="4" borderId="5" xfId="0" applyFont="1" applyFill="1" applyBorder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11" fillId="4" borderId="5" xfId="0" applyFont="1" applyFill="1" applyBorder="1" applyAlignment="1" applyProtection="1">
      <alignment vertical="center"/>
    </xf>
    <xf numFmtId="0" fontId="8" fillId="0" borderId="0" xfId="0" applyFont="1" applyAlignment="1" applyProtection="1">
      <alignment horizontal="center" vertical="top"/>
    </xf>
    <xf numFmtId="0" fontId="12" fillId="3" borderId="5" xfId="0" applyFont="1" applyFill="1" applyBorder="1" applyAlignment="1" applyProtection="1">
      <alignment horizontal="center" vertical="center"/>
    </xf>
    <xf numFmtId="0" fontId="8" fillId="0" borderId="0" xfId="0" applyFont="1"/>
    <xf numFmtId="0" fontId="11" fillId="5" borderId="5" xfId="0" applyFont="1" applyFill="1" applyBorder="1" applyAlignment="1" applyProtection="1">
      <alignment vertical="center"/>
    </xf>
    <xf numFmtId="164" fontId="11" fillId="5" borderId="5" xfId="1" applyNumberFormat="1" applyFont="1" applyFill="1" applyBorder="1" applyAlignment="1">
      <alignment horizontal="left"/>
    </xf>
    <xf numFmtId="164" fontId="8" fillId="5" borderId="5" xfId="0" applyNumberFormat="1" applyFont="1" applyFill="1" applyBorder="1" applyAlignment="1">
      <alignment horizontal="left"/>
    </xf>
    <xf numFmtId="0" fontId="11" fillId="4" borderId="5" xfId="0" applyFont="1" applyFill="1" applyBorder="1" applyAlignment="1" applyProtection="1">
      <alignment horizontal="right" vertical="center" readingOrder="2"/>
    </xf>
    <xf numFmtId="164" fontId="11" fillId="6" borderId="5" xfId="1" applyNumberFormat="1" applyFont="1" applyFill="1" applyBorder="1" applyAlignment="1">
      <alignment horizontal="left"/>
    </xf>
    <xf numFmtId="10" fontId="8" fillId="0" borderId="5" xfId="3" applyNumberFormat="1" applyFont="1" applyBorder="1" applyAlignment="1" applyProtection="1">
      <alignment horizontal="center" vertical="center"/>
      <protection locked="0"/>
    </xf>
    <xf numFmtId="164" fontId="8" fillId="0" borderId="5" xfId="2" applyNumberFormat="1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/>
    </xf>
    <xf numFmtId="0" fontId="8" fillId="0" borderId="8" xfId="0" applyFont="1" applyBorder="1" applyAlignment="1">
      <alignment horizontal="lef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E9EBDC"/>
      <color rgb="FFF0EEE4"/>
      <color rgb="FFF5F5F5"/>
      <color rgb="FFFFFFFF"/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33183</xdr:colOff>
      <xdr:row>2</xdr:row>
      <xdr:rowOff>7950</xdr:rowOff>
    </xdr:from>
    <xdr:to>
      <xdr:col>2</xdr:col>
      <xdr:colOff>1113183</xdr:colOff>
      <xdr:row>2</xdr:row>
      <xdr:rowOff>1344405</xdr:rowOff>
    </xdr:to>
    <xdr:pic>
      <xdr:nvPicPr>
        <xdr:cNvPr id="3" name="תמונה 2" descr="https://userscontent2.emaze.com/images/27ac2a36-19e3-463b-aba1-c3d00a1198d9/ff114f1d1f58540a8e954d5db2103f9c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62226636" y="381661"/>
          <a:ext cx="1080000" cy="13364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47709</xdr:colOff>
      <xdr:row>0</xdr:row>
      <xdr:rowOff>131003</xdr:rowOff>
    </xdr:from>
    <xdr:to>
      <xdr:col>12</xdr:col>
      <xdr:colOff>524787</xdr:colOff>
      <xdr:row>2</xdr:row>
      <xdr:rowOff>1610333</xdr:rowOff>
    </xdr:to>
    <xdr:pic>
      <xdr:nvPicPr>
        <xdr:cNvPr id="5" name="תמונה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55205634" y="131003"/>
          <a:ext cx="5375082" cy="18450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F15"/>
  <sheetViews>
    <sheetView showGridLines="0" rightToLeft="1" tabSelected="1" zoomScaleNormal="100" workbookViewId="0">
      <pane xSplit="13" ySplit="16" topLeftCell="N17" activePane="bottomRight" state="frozen"/>
      <selection pane="topRight" activeCell="N1" sqref="N1"/>
      <selection pane="bottomLeft" activeCell="A17" sqref="A17"/>
      <selection pane="bottomRight" activeCell="D6" sqref="D6"/>
    </sheetView>
  </sheetViews>
  <sheetFormatPr defaultRowHeight="14.25" x14ac:dyDescent="0.2"/>
  <cols>
    <col min="1" max="1" width="3" customWidth="1"/>
    <col min="2" max="2" width="3.75" customWidth="1"/>
    <col min="3" max="4" width="26.75" customWidth="1"/>
    <col min="5" max="5" width="3.75" customWidth="1"/>
    <col min="6" max="7" width="8.75" customWidth="1"/>
  </cols>
  <sheetData>
    <row r="1" spans="1:6" x14ac:dyDescent="0.2">
      <c r="A1" s="1"/>
      <c r="B1" s="1"/>
      <c r="C1" s="1"/>
      <c r="D1" s="1"/>
      <c r="E1" s="1"/>
      <c r="F1" s="1"/>
    </row>
    <row r="2" spans="1:6" x14ac:dyDescent="0.2">
      <c r="A2" s="1"/>
      <c r="B2" s="5"/>
      <c r="C2" s="6"/>
      <c r="D2" s="6"/>
      <c r="E2" s="7"/>
      <c r="F2" s="1"/>
    </row>
    <row r="3" spans="1:6" ht="136.15" customHeight="1" x14ac:dyDescent="0.2">
      <c r="A3" s="1"/>
      <c r="B3" s="8"/>
      <c r="C3" s="2"/>
      <c r="D3" s="4" t="s">
        <v>6</v>
      </c>
      <c r="E3" s="9"/>
      <c r="F3" s="1"/>
    </row>
    <row r="4" spans="1:6" s="18" customFormat="1" x14ac:dyDescent="0.2">
      <c r="A4" s="14"/>
      <c r="B4" s="15"/>
      <c r="C4" s="3" t="s">
        <v>0</v>
      </c>
      <c r="D4" s="20" t="s">
        <v>34</v>
      </c>
      <c r="E4" s="17"/>
      <c r="F4" s="14"/>
    </row>
    <row r="5" spans="1:6" s="18" customFormat="1" ht="14.65" customHeight="1" x14ac:dyDescent="0.2">
      <c r="A5" s="14"/>
      <c r="B5" s="15"/>
      <c r="C5" s="3"/>
      <c r="D5" s="3"/>
      <c r="E5" s="17"/>
      <c r="F5" s="14"/>
    </row>
    <row r="6" spans="1:6" s="18" customFormat="1" ht="42.75" x14ac:dyDescent="0.2">
      <c r="A6" s="14"/>
      <c r="B6" s="15"/>
      <c r="C6" s="3" t="s">
        <v>1</v>
      </c>
      <c r="D6" s="19" t="s">
        <v>35</v>
      </c>
      <c r="E6" s="17"/>
      <c r="F6" s="14"/>
    </row>
    <row r="7" spans="1:6" s="18" customFormat="1" ht="14.65" customHeight="1" x14ac:dyDescent="0.2">
      <c r="A7" s="14"/>
      <c r="B7" s="15"/>
      <c r="C7" s="3"/>
      <c r="D7" s="3"/>
      <c r="E7" s="17"/>
      <c r="F7" s="14"/>
    </row>
    <row r="8" spans="1:6" s="18" customFormat="1" ht="20.100000000000001" customHeight="1" x14ac:dyDescent="0.2">
      <c r="A8" s="14"/>
      <c r="B8" s="15"/>
      <c r="C8" s="3" t="s">
        <v>4</v>
      </c>
      <c r="D8" s="16"/>
      <c r="E8" s="17"/>
      <c r="F8" s="14"/>
    </row>
    <row r="9" spans="1:6" s="18" customFormat="1" x14ac:dyDescent="0.2">
      <c r="A9" s="14"/>
      <c r="B9" s="15"/>
      <c r="C9" s="3"/>
      <c r="D9" s="3"/>
      <c r="E9" s="17"/>
      <c r="F9" s="14"/>
    </row>
    <row r="10" spans="1:6" s="18" customFormat="1" ht="20.100000000000001" customHeight="1" x14ac:dyDescent="0.2">
      <c r="A10" s="14"/>
      <c r="B10" s="15"/>
      <c r="C10" s="3" t="s">
        <v>5</v>
      </c>
      <c r="D10" s="16"/>
      <c r="E10" s="17"/>
      <c r="F10" s="14"/>
    </row>
    <row r="11" spans="1:6" s="18" customFormat="1" x14ac:dyDescent="0.2">
      <c r="A11" s="14"/>
      <c r="B11" s="15"/>
      <c r="C11" s="3"/>
      <c r="D11" s="3"/>
      <c r="E11" s="17"/>
      <c r="F11" s="14"/>
    </row>
    <row r="12" spans="1:6" s="18" customFormat="1" ht="20.100000000000001" customHeight="1" x14ac:dyDescent="0.2">
      <c r="A12" s="14"/>
      <c r="B12" s="15"/>
      <c r="C12" s="3" t="s">
        <v>2</v>
      </c>
      <c r="D12" s="16"/>
      <c r="E12" s="17"/>
      <c r="F12" s="14"/>
    </row>
    <row r="13" spans="1:6" s="18" customFormat="1" x14ac:dyDescent="0.2">
      <c r="A13" s="14"/>
      <c r="B13" s="15"/>
      <c r="C13" s="3"/>
      <c r="D13" s="3"/>
      <c r="E13" s="17"/>
      <c r="F13" s="14"/>
    </row>
    <row r="14" spans="1:6" s="18" customFormat="1" ht="49.9" customHeight="1" x14ac:dyDescent="0.2">
      <c r="A14" s="14"/>
      <c r="B14" s="15"/>
      <c r="C14" s="3" t="s">
        <v>3</v>
      </c>
      <c r="D14" s="16"/>
      <c r="E14" s="17"/>
      <c r="F14" s="14"/>
    </row>
    <row r="15" spans="1:6" ht="18.600000000000001" customHeight="1" x14ac:dyDescent="0.2">
      <c r="A15" s="1"/>
      <c r="B15" s="10"/>
      <c r="C15" s="11"/>
      <c r="D15" s="12"/>
      <c r="E15" s="13"/>
      <c r="F15" s="1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C16"/>
  <sheetViews>
    <sheetView showGridLines="0" rightToLeft="1" zoomScaleNormal="100" workbookViewId="0">
      <pane xSplit="4" ySplit="11" topLeftCell="E12" activePane="bottomRight" state="frozen"/>
      <selection pane="topRight" activeCell="E1" sqref="E1"/>
      <selection pane="bottomLeft" activeCell="A10" sqref="A10"/>
      <selection pane="bottomRight" activeCell="B3" sqref="B3"/>
    </sheetView>
  </sheetViews>
  <sheetFormatPr defaultColWidth="8.75" defaultRowHeight="18" x14ac:dyDescent="0.2"/>
  <cols>
    <col min="1" max="1" width="3.75" style="22" customWidth="1"/>
    <col min="2" max="2" width="88.5" style="22" customWidth="1"/>
    <col min="3" max="3" width="12.75" style="27" customWidth="1"/>
    <col min="4" max="4" width="3.75" style="22" customWidth="1"/>
    <col min="5" max="16384" width="8.75" style="22"/>
  </cols>
  <sheetData>
    <row r="1" spans="1:3" x14ac:dyDescent="0.2">
      <c r="A1" s="21"/>
    </row>
    <row r="2" spans="1:3" s="25" customFormat="1" ht="30" customHeight="1" x14ac:dyDescent="0.2">
      <c r="A2" s="23"/>
      <c r="B2" s="28" t="s">
        <v>7</v>
      </c>
      <c r="C2" s="28" t="s">
        <v>9</v>
      </c>
    </row>
    <row r="3" spans="1:3" s="25" customFormat="1" ht="30" customHeight="1" x14ac:dyDescent="0.2">
      <c r="A3" s="23"/>
      <c r="B3" s="26" t="s">
        <v>31</v>
      </c>
      <c r="C3" s="36">
        <v>0</v>
      </c>
    </row>
    <row r="4" spans="1:3" s="25" customFormat="1" ht="25.15" customHeight="1" x14ac:dyDescent="0.2">
      <c r="A4" s="23"/>
      <c r="B4" s="26" t="s">
        <v>26</v>
      </c>
      <c r="C4" s="35">
        <v>0</v>
      </c>
    </row>
    <row r="5" spans="1:3" s="25" customFormat="1" ht="25.15" customHeight="1" x14ac:dyDescent="0.2">
      <c r="A5" s="23"/>
      <c r="B5" s="26" t="s">
        <v>10</v>
      </c>
      <c r="C5" s="35">
        <v>0</v>
      </c>
    </row>
    <row r="6" spans="1:3" s="25" customFormat="1" ht="25.15" customHeight="1" x14ac:dyDescent="0.2">
      <c r="A6" s="23"/>
      <c r="B6" s="24" t="s">
        <v>11</v>
      </c>
      <c r="C6" s="35">
        <v>0</v>
      </c>
    </row>
    <row r="7" spans="1:3" s="25" customFormat="1" ht="25.15" customHeight="1" x14ac:dyDescent="0.2">
      <c r="A7" s="23"/>
      <c r="B7" s="26" t="s">
        <v>12</v>
      </c>
      <c r="C7" s="35">
        <v>0</v>
      </c>
    </row>
    <row r="8" spans="1:3" s="25" customFormat="1" ht="25.15" customHeight="1" x14ac:dyDescent="0.2">
      <c r="A8" s="23"/>
      <c r="B8" s="24" t="s">
        <v>8</v>
      </c>
      <c r="C8" s="36">
        <v>0</v>
      </c>
    </row>
    <row r="9" spans="1:3" s="25" customFormat="1" ht="25.15" customHeight="1" x14ac:dyDescent="0.2">
      <c r="A9" s="23"/>
      <c r="B9" s="24" t="s">
        <v>29</v>
      </c>
      <c r="C9" s="36">
        <v>0</v>
      </c>
    </row>
    <row r="10" spans="1:3" s="25" customFormat="1" ht="25.15" customHeight="1" x14ac:dyDescent="0.2">
      <c r="A10" s="23"/>
      <c r="B10" s="24" t="s">
        <v>30</v>
      </c>
      <c r="C10" s="36">
        <v>0</v>
      </c>
    </row>
    <row r="11" spans="1:3" x14ac:dyDescent="0.2">
      <c r="A11" s="21"/>
    </row>
    <row r="12" spans="1:3" x14ac:dyDescent="0.2">
      <c r="A12" s="21"/>
    </row>
    <row r="13" spans="1:3" x14ac:dyDescent="0.2">
      <c r="A13" s="21"/>
    </row>
    <row r="14" spans="1:3" x14ac:dyDescent="0.2">
      <c r="A14" s="21"/>
    </row>
    <row r="15" spans="1:3" x14ac:dyDescent="0.2">
      <c r="A15" s="21"/>
    </row>
    <row r="16" spans="1:3" ht="30" customHeight="1" x14ac:dyDescent="0.2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2" pageOrder="overThenDown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2:G13"/>
  <sheetViews>
    <sheetView showGridLines="0" rightToLeft="1" workbookViewId="0">
      <pane xSplit="8" ySplit="14" topLeftCell="I15" activePane="bottomRight" state="frozen"/>
      <selection pane="topRight" activeCell="I1" sqref="I1"/>
      <selection pane="bottomLeft" activeCell="A14" sqref="A14"/>
      <selection pane="bottomRight" activeCell="B4" sqref="B4"/>
    </sheetView>
  </sheetViews>
  <sheetFormatPr defaultColWidth="8.75" defaultRowHeight="18" x14ac:dyDescent="0.25"/>
  <cols>
    <col min="1" max="1" width="3.75" style="29" customWidth="1"/>
    <col min="2" max="2" width="67.5" style="29" bestFit="1" customWidth="1"/>
    <col min="3" max="7" width="15.75" style="29" customWidth="1"/>
    <col min="8" max="8" width="3.75" style="29" customWidth="1"/>
    <col min="9" max="16384" width="8.75" style="29"/>
  </cols>
  <sheetData>
    <row r="2" spans="2:7" ht="40.15" customHeight="1" x14ac:dyDescent="0.25">
      <c r="B2" s="28" t="s">
        <v>22</v>
      </c>
      <c r="C2" s="28" t="s">
        <v>13</v>
      </c>
      <c r="D2" s="28" t="s">
        <v>14</v>
      </c>
      <c r="E2" s="28" t="s">
        <v>15</v>
      </c>
      <c r="F2" s="28" t="s">
        <v>16</v>
      </c>
      <c r="G2" s="28" t="s">
        <v>17</v>
      </c>
    </row>
    <row r="3" spans="2:7" x14ac:dyDescent="0.25">
      <c r="B3" s="33" t="s">
        <v>33</v>
      </c>
      <c r="C3" s="34">
        <f>מחירון!C3*3</f>
        <v>0</v>
      </c>
      <c r="D3" s="34" t="s">
        <v>32</v>
      </c>
      <c r="E3" s="34" t="s">
        <v>32</v>
      </c>
      <c r="F3" s="34" t="s">
        <v>32</v>
      </c>
      <c r="G3" s="34" t="s">
        <v>32</v>
      </c>
    </row>
    <row r="4" spans="2:7" x14ac:dyDescent="0.25">
      <c r="B4" s="33" t="s">
        <v>25</v>
      </c>
      <c r="C4" s="34">
        <f>96000*(1-מחירון!$C$4)</f>
        <v>96000</v>
      </c>
      <c r="D4" s="34">
        <f>96000*(1-מחירון!$C$4)</f>
        <v>96000</v>
      </c>
      <c r="E4" s="34">
        <f>96000*(1-מחירון!$C$4)</f>
        <v>96000</v>
      </c>
      <c r="F4" s="34">
        <f>96000*(1-מחירון!$C$4)</f>
        <v>96000</v>
      </c>
      <c r="G4" s="34">
        <f>96000*(1-מחירון!$C$4)</f>
        <v>96000</v>
      </c>
    </row>
    <row r="5" spans="2:7" x14ac:dyDescent="0.25">
      <c r="B5" s="33" t="s">
        <v>18</v>
      </c>
      <c r="C5" s="34">
        <f>40000*(1-מחירון!$C$5)</f>
        <v>40000</v>
      </c>
      <c r="D5" s="34">
        <f>40000*(1-מחירון!$C$5)</f>
        <v>40000</v>
      </c>
      <c r="E5" s="34">
        <f>40000*(1-מחירון!$C$5)</f>
        <v>40000</v>
      </c>
      <c r="F5" s="34">
        <f>40000*(1-מחירון!$C$5)</f>
        <v>40000</v>
      </c>
      <c r="G5" s="34">
        <f>40000*(1-מחירון!$C$5)</f>
        <v>40000</v>
      </c>
    </row>
    <row r="6" spans="2:7" x14ac:dyDescent="0.25">
      <c r="B6" s="33" t="s">
        <v>20</v>
      </c>
      <c r="C6" s="34">
        <v>0</v>
      </c>
      <c r="D6" s="34">
        <f>C5*מחירון!$C$6</f>
        <v>0</v>
      </c>
      <c r="E6" s="34">
        <f>(D5+C5)*מחירון!$C$6</f>
        <v>0</v>
      </c>
      <c r="F6" s="34">
        <f>(E5+D5+C5)*מחירון!$C$6</f>
        <v>0</v>
      </c>
      <c r="G6" s="34">
        <f>(F5+E5+D5+C5)*מחירון!$C$6</f>
        <v>0</v>
      </c>
    </row>
    <row r="7" spans="2:7" x14ac:dyDescent="0.25">
      <c r="B7" s="33" t="s">
        <v>19</v>
      </c>
      <c r="C7" s="34">
        <f>4000*(1-מחירון!$C$7)</f>
        <v>4000</v>
      </c>
      <c r="D7" s="34">
        <f>4000*(1-מחירון!$C$7)</f>
        <v>4000</v>
      </c>
      <c r="E7" s="34">
        <f>4000*(1-מחירון!$C$7)</f>
        <v>4000</v>
      </c>
      <c r="F7" s="34">
        <f>4000*(1-מחירון!$C$7)</f>
        <v>4000</v>
      </c>
      <c r="G7" s="34">
        <f>4000*(1-מחירון!$C$7)</f>
        <v>4000</v>
      </c>
    </row>
    <row r="8" spans="2:7" x14ac:dyDescent="0.25">
      <c r="B8" s="33" t="s">
        <v>21</v>
      </c>
      <c r="C8" s="34">
        <f>100*מחירון!$C$8</f>
        <v>0</v>
      </c>
      <c r="D8" s="34">
        <f>100*מחירון!$C$8</f>
        <v>0</v>
      </c>
      <c r="E8" s="34">
        <f>100*מחירון!$C$8</f>
        <v>0</v>
      </c>
      <c r="F8" s="34">
        <f>100*מחירון!$C$8</f>
        <v>0</v>
      </c>
      <c r="G8" s="34">
        <f>100*מחירון!$C$8</f>
        <v>0</v>
      </c>
    </row>
    <row r="9" spans="2:7" x14ac:dyDescent="0.25">
      <c r="B9" s="33" t="s">
        <v>27</v>
      </c>
      <c r="C9" s="34">
        <f>100*מחירון!$C$9</f>
        <v>0</v>
      </c>
      <c r="D9" s="34">
        <f>100*מחירון!$C$9</f>
        <v>0</v>
      </c>
      <c r="E9" s="34">
        <f>100*מחירון!$C$9</f>
        <v>0</v>
      </c>
      <c r="F9" s="34">
        <f>100*מחירון!$C$9</f>
        <v>0</v>
      </c>
      <c r="G9" s="34">
        <f>100*מחירון!$C$9</f>
        <v>0</v>
      </c>
    </row>
    <row r="10" spans="2:7" x14ac:dyDescent="0.25">
      <c r="B10" s="33" t="s">
        <v>28</v>
      </c>
      <c r="C10" s="34">
        <f>40*מחירון!$C$10</f>
        <v>0</v>
      </c>
      <c r="D10" s="34">
        <f>40*מחירון!$C$10</f>
        <v>0</v>
      </c>
      <c r="E10" s="34">
        <f>40*מחירון!$C$10</f>
        <v>0</v>
      </c>
      <c r="F10" s="34">
        <f>40*מחירון!$C$10</f>
        <v>0</v>
      </c>
      <c r="G10" s="34">
        <f>40*מחירון!$C$10</f>
        <v>0</v>
      </c>
    </row>
    <row r="11" spans="2:7" x14ac:dyDescent="0.25">
      <c r="B11" s="30" t="s">
        <v>23</v>
      </c>
      <c r="C11" s="31">
        <f>SUM(C4:C10)</f>
        <v>140000</v>
      </c>
      <c r="D11" s="31">
        <f t="shared" ref="D11:G11" si="0">SUM(D4:D10)</f>
        <v>140000</v>
      </c>
      <c r="E11" s="31">
        <f t="shared" si="0"/>
        <v>140000</v>
      </c>
      <c r="F11" s="31">
        <f t="shared" si="0"/>
        <v>140000</v>
      </c>
      <c r="G11" s="31">
        <f t="shared" si="0"/>
        <v>140000</v>
      </c>
    </row>
    <row r="13" spans="2:7" x14ac:dyDescent="0.25">
      <c r="C13" s="37" t="s">
        <v>24</v>
      </c>
      <c r="D13" s="37"/>
      <c r="E13" s="37"/>
      <c r="F13" s="38"/>
      <c r="G13" s="32">
        <f>G11+F11+E11+D11+C11</f>
        <v>700000</v>
      </c>
    </row>
  </sheetData>
  <mergeCells count="1">
    <mergeCell ref="C13:F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2</vt:i4>
      </vt:variant>
    </vt:vector>
  </HeadingPairs>
  <TitlesOfParts>
    <vt:vector size="5" baseType="lpstr">
      <vt:lpstr>שער</vt:lpstr>
      <vt:lpstr>מחירון</vt:lpstr>
      <vt:lpstr>השוואת הצעות</vt:lpstr>
      <vt:lpstr>מחירון!WPrint_Area_W</vt:lpstr>
      <vt:lpstr>שער!WPrint_Area_W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rony bloch</dc:creator>
  <cp:lastModifiedBy>Israel Leibovich</cp:lastModifiedBy>
  <cp:lastPrinted>2017-07-20T11:27:17Z</cp:lastPrinted>
  <dcterms:created xsi:type="dcterms:W3CDTF">2017-07-20T08:38:49Z</dcterms:created>
  <dcterms:modified xsi:type="dcterms:W3CDTF">2018-10-03T08:46:15Z</dcterms:modified>
</cp:coreProperties>
</file>